
<file path=[Content_Types].xml><?xml version="1.0" encoding="utf-8"?>
<Types xmlns="http://schemas.openxmlformats.org/package/2006/content-types">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9868" windowHeight="13500"/>
  </bookViews>
  <sheets>
    <sheet name="Sheet1" sheetId="1" r:id="rId1"/>
    <sheet name="Sheet2" sheetId="2" r:id="rId2"/>
    <sheet name="Sheet3"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3" name="ID_47A6E5633DB6470F920051A563AC39ED" descr="微信截图_20241127154911"/>
        <xdr:cNvPicPr>
          <a:picLocks noChangeAspect="1"/>
        </xdr:cNvPicPr>
      </xdr:nvPicPr>
      <xdr:blipFill>
        <a:blip r:embed="rId1"/>
        <a:stretch>
          <a:fillRect/>
        </a:stretch>
      </xdr:blipFill>
      <xdr:spPr>
        <a:xfrm>
          <a:off x="13613765" y="12425045"/>
          <a:ext cx="7714615" cy="2945765"/>
        </a:xfrm>
        <a:prstGeom prst="rect">
          <a:avLst/>
        </a:prstGeom>
      </xdr:spPr>
    </xdr:pic>
  </etc:cellImage>
  <etc:cellImage>
    <xdr:pic>
      <xdr:nvPicPr>
        <xdr:cNvPr id="6" name="ID_F42E9ACB05A844C59AB7835E9DF89D3F" descr="微信截图_20241127192158"/>
        <xdr:cNvPicPr>
          <a:picLocks noChangeAspect="1"/>
        </xdr:cNvPicPr>
      </xdr:nvPicPr>
      <xdr:blipFill>
        <a:blip r:embed="rId2"/>
        <a:stretch>
          <a:fillRect/>
        </a:stretch>
      </xdr:blipFill>
      <xdr:spPr>
        <a:xfrm>
          <a:off x="13613765" y="285115"/>
          <a:ext cx="7782560" cy="4291330"/>
        </a:xfrm>
        <a:prstGeom prst="rect">
          <a:avLst/>
        </a:prstGeom>
      </xdr:spPr>
    </xdr:pic>
  </etc:cellImage>
  <etc:cellImage>
    <xdr:pic>
      <xdr:nvPicPr>
        <xdr:cNvPr id="7" name="ID_8ACCF0E936B244B9B84BD52F72B8A38C" descr="微信截图_20241127210615"/>
        <xdr:cNvPicPr>
          <a:picLocks noChangeAspect="1"/>
        </xdr:cNvPicPr>
      </xdr:nvPicPr>
      <xdr:blipFill>
        <a:blip r:embed="rId3"/>
        <a:stretch>
          <a:fillRect/>
        </a:stretch>
      </xdr:blipFill>
      <xdr:spPr>
        <a:xfrm>
          <a:off x="13613765" y="5833110"/>
          <a:ext cx="7470140" cy="2862580"/>
        </a:xfrm>
        <a:prstGeom prst="rect">
          <a:avLst/>
        </a:prstGeom>
      </xdr:spPr>
    </xdr:pic>
  </etc:cellImage>
  <etc:cellImage>
    <xdr:pic>
      <xdr:nvPicPr>
        <xdr:cNvPr id="8" name="ID_E19C6F6A55664717802A782E91686B01" descr="微信截图_20241127210632"/>
        <xdr:cNvPicPr>
          <a:picLocks noChangeAspect="1"/>
        </xdr:cNvPicPr>
      </xdr:nvPicPr>
      <xdr:blipFill>
        <a:blip r:embed="rId4"/>
        <a:stretch>
          <a:fillRect/>
        </a:stretch>
      </xdr:blipFill>
      <xdr:spPr>
        <a:xfrm>
          <a:off x="13613765" y="4704715"/>
          <a:ext cx="7769860" cy="3251200"/>
        </a:xfrm>
        <a:prstGeom prst="rect">
          <a:avLst/>
        </a:prstGeom>
      </xdr:spPr>
    </xdr:pic>
  </etc:cellImage>
  <etc:cellImage>
    <xdr:pic>
      <xdr:nvPicPr>
        <xdr:cNvPr id="9" name="ID_437B87BEFA1E4EE68EC9B45C70BCD772" descr="微信截图_20241127210647"/>
        <xdr:cNvPicPr>
          <a:picLocks noChangeAspect="1"/>
        </xdr:cNvPicPr>
      </xdr:nvPicPr>
      <xdr:blipFill>
        <a:blip r:embed="rId5"/>
        <a:stretch>
          <a:fillRect/>
        </a:stretch>
      </xdr:blipFill>
      <xdr:spPr>
        <a:xfrm>
          <a:off x="13613765" y="2750185"/>
          <a:ext cx="7772400" cy="4772025"/>
        </a:xfrm>
        <a:prstGeom prst="rect">
          <a:avLst/>
        </a:prstGeom>
      </xdr:spPr>
    </xdr:pic>
  </etc:cellImage>
  <etc:cellImage>
    <xdr:pic>
      <xdr:nvPicPr>
        <xdr:cNvPr id="10" name="ID_A2DC2806DDCC442299962285AB1A7998" descr="微信截图_20241127210707"/>
        <xdr:cNvPicPr>
          <a:picLocks noChangeAspect="1"/>
        </xdr:cNvPicPr>
      </xdr:nvPicPr>
      <xdr:blipFill>
        <a:blip r:embed="rId6"/>
        <a:stretch>
          <a:fillRect/>
        </a:stretch>
      </xdr:blipFill>
      <xdr:spPr>
        <a:xfrm>
          <a:off x="13613765" y="1834515"/>
          <a:ext cx="7628890" cy="2912110"/>
        </a:xfrm>
        <a:prstGeom prst="rect">
          <a:avLst/>
        </a:prstGeom>
      </xdr:spPr>
    </xdr:pic>
  </etc:cellImage>
  <etc:cellImage>
    <xdr:pic>
      <xdr:nvPicPr>
        <xdr:cNvPr id="11" name="ID_12372951BD1141E9BDE28E211E17F80E" descr="微信截图_20241127210809"/>
        <xdr:cNvPicPr>
          <a:picLocks noChangeAspect="1"/>
        </xdr:cNvPicPr>
      </xdr:nvPicPr>
      <xdr:blipFill>
        <a:blip r:embed="rId7"/>
        <a:stretch>
          <a:fillRect/>
        </a:stretch>
      </xdr:blipFill>
      <xdr:spPr>
        <a:xfrm>
          <a:off x="13613765" y="13548360"/>
          <a:ext cx="7863840" cy="2409825"/>
        </a:xfrm>
        <a:prstGeom prst="rect">
          <a:avLst/>
        </a:prstGeom>
      </xdr:spPr>
    </xdr:pic>
  </etc:cellImage>
  <etc:cellImage>
    <xdr:pic>
      <xdr:nvPicPr>
        <xdr:cNvPr id="12" name="ID_DE9F60A75AC649E7848E2B3F1C4595D6" descr="微信截图_20241127213044"/>
        <xdr:cNvPicPr>
          <a:picLocks noChangeAspect="1"/>
        </xdr:cNvPicPr>
      </xdr:nvPicPr>
      <xdr:blipFill>
        <a:blip r:embed="rId8"/>
        <a:stretch>
          <a:fillRect/>
        </a:stretch>
      </xdr:blipFill>
      <xdr:spPr>
        <a:xfrm>
          <a:off x="13613765" y="7592060"/>
          <a:ext cx="7628890" cy="2904490"/>
        </a:xfrm>
        <a:prstGeom prst="rect">
          <a:avLst/>
        </a:prstGeom>
      </xdr:spPr>
    </xdr:pic>
  </etc:cellImage>
  <etc:cellImage>
    <xdr:pic>
      <xdr:nvPicPr>
        <xdr:cNvPr id="13" name="ID_64D85BF9C11C44A281949FF8B6E84283" descr="微信截图_20241128160931"/>
        <xdr:cNvPicPr>
          <a:picLocks noChangeAspect="1"/>
        </xdr:cNvPicPr>
      </xdr:nvPicPr>
      <xdr:blipFill>
        <a:blip r:embed="rId9"/>
        <a:stretch>
          <a:fillRect/>
        </a:stretch>
      </xdr:blipFill>
      <xdr:spPr>
        <a:xfrm>
          <a:off x="13613765" y="8502015"/>
          <a:ext cx="9795510" cy="2306955"/>
        </a:xfrm>
        <a:prstGeom prst="rect">
          <a:avLst/>
        </a:prstGeom>
      </xdr:spPr>
    </xdr:pic>
  </etc:cellImage>
  <etc:cellImage>
    <xdr:pic>
      <xdr:nvPicPr>
        <xdr:cNvPr id="15" name="ID_C9F56486748544A0BFC695E174946A70" descr="微信截图_20241128160807"/>
        <xdr:cNvPicPr>
          <a:picLocks noChangeAspect="1"/>
        </xdr:cNvPicPr>
      </xdr:nvPicPr>
      <xdr:blipFill>
        <a:blip r:embed="rId10"/>
        <a:stretch>
          <a:fillRect/>
        </a:stretch>
      </xdr:blipFill>
      <xdr:spPr>
        <a:xfrm>
          <a:off x="13613765" y="9895840"/>
          <a:ext cx="8914130" cy="10073005"/>
        </a:xfrm>
        <a:prstGeom prst="rect">
          <a:avLst/>
        </a:prstGeom>
      </xdr:spPr>
    </xdr:pic>
  </etc:cellImage>
  <etc:cellImage>
    <xdr:pic>
      <xdr:nvPicPr>
        <xdr:cNvPr id="16" name="ID_A1988A340C0B441FBFAC6F660E2614BA" descr="微信截图_20241127222702"/>
        <xdr:cNvPicPr>
          <a:picLocks noChangeAspect="1"/>
        </xdr:cNvPicPr>
      </xdr:nvPicPr>
      <xdr:blipFill>
        <a:blip r:embed="rId11"/>
        <a:stretch>
          <a:fillRect/>
        </a:stretch>
      </xdr:blipFill>
      <xdr:spPr>
        <a:xfrm>
          <a:off x="13613765" y="14464665"/>
          <a:ext cx="10054590" cy="8649335"/>
        </a:xfrm>
        <a:prstGeom prst="rect">
          <a:avLst/>
        </a:prstGeom>
      </xdr:spPr>
    </xdr:pic>
  </etc:cellImage>
  <etc:cellImage>
    <xdr:pic>
      <xdr:nvPicPr>
        <xdr:cNvPr id="17" name="ID_7368C7DBDBCC46A0BB42D88E6AA1A1DC" descr="微信截图_20241128014013"/>
        <xdr:cNvPicPr>
          <a:picLocks noChangeAspect="1"/>
        </xdr:cNvPicPr>
      </xdr:nvPicPr>
      <xdr:blipFill>
        <a:blip r:embed="rId12"/>
        <a:stretch>
          <a:fillRect/>
        </a:stretch>
      </xdr:blipFill>
      <xdr:spPr>
        <a:xfrm>
          <a:off x="13613765" y="18310225"/>
          <a:ext cx="7346950" cy="6835140"/>
        </a:xfrm>
        <a:prstGeom prst="rect">
          <a:avLst/>
        </a:prstGeom>
      </xdr:spPr>
    </xdr:pic>
  </etc:cellImage>
  <etc:cellImage>
    <xdr:pic>
      <xdr:nvPicPr>
        <xdr:cNvPr id="18" name="ID_004A2B503C164800B73CED34D36D00FB" descr="微信截图_20241128150933"/>
        <xdr:cNvPicPr>
          <a:picLocks noChangeAspect="1"/>
        </xdr:cNvPicPr>
      </xdr:nvPicPr>
      <xdr:blipFill>
        <a:blip r:embed="rId13"/>
        <a:stretch>
          <a:fillRect/>
        </a:stretch>
      </xdr:blipFill>
      <xdr:spPr>
        <a:xfrm>
          <a:off x="13613765" y="22366605"/>
          <a:ext cx="7369810" cy="7644130"/>
        </a:xfrm>
        <a:prstGeom prst="rect">
          <a:avLst/>
        </a:prstGeom>
      </xdr:spPr>
    </xdr:pic>
  </etc:cellImage>
  <etc:cellImage>
    <xdr:pic>
      <xdr:nvPicPr>
        <xdr:cNvPr id="19" name="ID_C69E424E3A8D4C95B8A99F4DD089A58E" descr="微信截图_20241128160413"/>
        <xdr:cNvPicPr>
          <a:picLocks noChangeAspect="1"/>
        </xdr:cNvPicPr>
      </xdr:nvPicPr>
      <xdr:blipFill>
        <a:blip r:embed="rId14"/>
        <a:stretch>
          <a:fillRect/>
        </a:stretch>
      </xdr:blipFill>
      <xdr:spPr>
        <a:xfrm>
          <a:off x="13613765" y="32038925"/>
          <a:ext cx="8738870" cy="9223375"/>
        </a:xfrm>
        <a:prstGeom prst="rect">
          <a:avLst/>
        </a:prstGeom>
      </xdr:spPr>
    </xdr:pic>
  </etc:cellImage>
  <etc:cellImage>
    <xdr:pic>
      <xdr:nvPicPr>
        <xdr:cNvPr id="20" name="ID_DC2E4ED8E8CA4B2898ACC852B59ADB8E" descr="微信截图_20241128160455"/>
        <xdr:cNvPicPr>
          <a:picLocks noChangeAspect="1"/>
        </xdr:cNvPicPr>
      </xdr:nvPicPr>
      <xdr:blipFill>
        <a:blip r:embed="rId15"/>
        <a:stretch>
          <a:fillRect/>
        </a:stretch>
      </xdr:blipFill>
      <xdr:spPr>
        <a:xfrm>
          <a:off x="13613765" y="26843355"/>
          <a:ext cx="7021830" cy="10066655"/>
        </a:xfrm>
        <a:prstGeom prst="rect">
          <a:avLst/>
        </a:prstGeom>
      </xdr:spPr>
    </xdr:pic>
  </etc:cellImage>
  <etc:cellImage>
    <xdr:pic>
      <xdr:nvPicPr>
        <xdr:cNvPr id="21" name="ID_39BB805029F143108EBB85FBBDD1D64B" descr="微信截图_20241128174448"/>
        <xdr:cNvPicPr>
          <a:picLocks noChangeAspect="1"/>
        </xdr:cNvPicPr>
      </xdr:nvPicPr>
      <xdr:blipFill>
        <a:blip r:embed="rId16"/>
        <a:stretch>
          <a:fillRect/>
        </a:stretch>
      </xdr:blipFill>
      <xdr:spPr>
        <a:xfrm>
          <a:off x="13613765" y="36202620"/>
          <a:ext cx="8374380" cy="10053955"/>
        </a:xfrm>
        <a:prstGeom prst="rect">
          <a:avLst/>
        </a:prstGeom>
      </xdr:spPr>
    </xdr:pic>
  </etc:cellImage>
  <etc:cellImage>
    <xdr:pic>
      <xdr:nvPicPr>
        <xdr:cNvPr id="22" name="ID_7A2858D2FF424FA19FC72059DAD4556B" descr="微信截图_20241128174817"/>
        <xdr:cNvPicPr>
          <a:picLocks noChangeAspect="1"/>
        </xdr:cNvPicPr>
      </xdr:nvPicPr>
      <xdr:blipFill>
        <a:blip r:embed="rId17"/>
        <a:stretch>
          <a:fillRect/>
        </a:stretch>
      </xdr:blipFill>
      <xdr:spPr>
        <a:xfrm>
          <a:off x="13613765" y="41356915"/>
          <a:ext cx="8533130" cy="5977890"/>
        </a:xfrm>
        <a:prstGeom prst="rect">
          <a:avLst/>
        </a:prstGeom>
      </xdr:spPr>
    </xdr:pic>
  </etc:cellImage>
  <etc:cellImage>
    <xdr:pic>
      <xdr:nvPicPr>
        <xdr:cNvPr id="23" name="ID_E4644D41272C4FFBB4DA000B4532FCF4" descr="微信截图_20241129125427"/>
        <xdr:cNvPicPr>
          <a:picLocks noChangeAspect="1"/>
        </xdr:cNvPicPr>
      </xdr:nvPicPr>
      <xdr:blipFill>
        <a:blip r:embed="rId18"/>
        <a:stretch>
          <a:fillRect/>
        </a:stretch>
      </xdr:blipFill>
      <xdr:spPr>
        <a:xfrm>
          <a:off x="13613765" y="44921805"/>
          <a:ext cx="9057640" cy="7461885"/>
        </a:xfrm>
        <a:prstGeom prst="rect">
          <a:avLst/>
        </a:prstGeom>
      </xdr:spPr>
    </xdr:pic>
  </etc:cellImage>
  <etc:cellImage>
    <xdr:pic>
      <xdr:nvPicPr>
        <xdr:cNvPr id="24" name="ID_D4C48994186A4D06B663257A000DA10F" descr="微信截图_20241129125504"/>
        <xdr:cNvPicPr>
          <a:picLocks noChangeAspect="1"/>
        </xdr:cNvPicPr>
      </xdr:nvPicPr>
      <xdr:blipFill>
        <a:blip r:embed="rId19"/>
        <a:stretch>
          <a:fillRect/>
        </a:stretch>
      </xdr:blipFill>
      <xdr:spPr>
        <a:xfrm>
          <a:off x="13613765" y="48094265"/>
          <a:ext cx="7735570" cy="3719195"/>
        </a:xfrm>
        <a:prstGeom prst="rect">
          <a:avLst/>
        </a:prstGeom>
      </xdr:spPr>
    </xdr:pic>
  </etc:cellImage>
  <etc:cellImage>
    <xdr:pic>
      <xdr:nvPicPr>
        <xdr:cNvPr id="25" name="ID_FFFED40E07A64B1E9DE2A7C51552D4C4" descr="微信截图_20241129125523"/>
        <xdr:cNvPicPr>
          <a:picLocks noChangeAspect="1"/>
        </xdr:cNvPicPr>
      </xdr:nvPicPr>
      <xdr:blipFill>
        <a:blip r:embed="rId20"/>
        <a:stretch>
          <a:fillRect/>
        </a:stretch>
      </xdr:blipFill>
      <xdr:spPr>
        <a:xfrm>
          <a:off x="13613765" y="49085500"/>
          <a:ext cx="7560310" cy="4126865"/>
        </a:xfrm>
        <a:prstGeom prst="rect">
          <a:avLst/>
        </a:prstGeom>
      </xdr:spPr>
    </xdr:pic>
  </etc:cellImage>
  <etc:cellImage>
    <xdr:pic>
      <xdr:nvPicPr>
        <xdr:cNvPr id="27" name="ID_E421AE1F05624ABDB67BE42AF265EAF8" descr="微信截图_20241129130839"/>
        <xdr:cNvPicPr>
          <a:picLocks noChangeAspect="1"/>
        </xdr:cNvPicPr>
      </xdr:nvPicPr>
      <xdr:blipFill>
        <a:blip r:embed="rId21"/>
        <a:stretch>
          <a:fillRect/>
        </a:stretch>
      </xdr:blipFill>
      <xdr:spPr>
        <a:xfrm>
          <a:off x="13610590" y="59510295"/>
          <a:ext cx="8395970" cy="5777230"/>
        </a:xfrm>
        <a:prstGeom prst="rect">
          <a:avLst/>
        </a:prstGeom>
      </xdr:spPr>
    </xdr:pic>
  </etc:cellImage>
  <etc:cellImage>
    <xdr:pic>
      <xdr:nvPicPr>
        <xdr:cNvPr id="28" name="ID_0B94F7A27FB941499EDE00F4D9BE3F2D" descr="微信截图_20241129131632"/>
        <xdr:cNvPicPr>
          <a:picLocks noChangeAspect="1"/>
        </xdr:cNvPicPr>
      </xdr:nvPicPr>
      <xdr:blipFill>
        <a:blip r:embed="rId22"/>
        <a:stretch>
          <a:fillRect/>
        </a:stretch>
      </xdr:blipFill>
      <xdr:spPr>
        <a:xfrm>
          <a:off x="13613765" y="59340115"/>
          <a:ext cx="7651750" cy="5490210"/>
        </a:xfrm>
        <a:prstGeom prst="rect">
          <a:avLst/>
        </a:prstGeom>
      </xdr:spPr>
    </xdr:pic>
  </etc:cellImage>
</etc:cellImages>
</file>

<file path=xl/sharedStrings.xml><?xml version="1.0" encoding="utf-8"?>
<sst xmlns="http://schemas.openxmlformats.org/spreadsheetml/2006/main" count="139" uniqueCount="83">
  <si>
    <t>Discipline</t>
  </si>
  <si>
    <t>Question</t>
  </si>
  <si>
    <t>Reason you think it is faulty</t>
  </si>
  <si>
    <t>Which top LLM you tried</t>
  </si>
  <si>
    <t>Response by a top LLM</t>
  </si>
  <si>
    <t>Screenshot</t>
  </si>
  <si>
    <t>As of</t>
  </si>
  <si>
    <t>Mathematics</t>
  </si>
  <si>
    <t>My grade for the midterm and Jack's grade are in the ratio -1:1. If Jack gets 60, what is my grade?</t>
  </si>
  <si>
    <t>It is impossible to have a negative score, as it is not valid in real-world situations.</t>
  </si>
  <si>
    <t>ChatGPT 4o</t>
  </si>
  <si>
    <t>If your grade and Jack's grade are in the ratio -1:1, it implies that your grade is the negative of Jack's grade. This means:
Your grade = −(Jack’s grade)
Given that Jack's grade is 60: 
Your grade=−60
So, your grade would be -60.</t>
  </si>
  <si>
    <t>11/27/2024</t>
  </si>
  <si>
    <t>Jack bought 10 potatoes this morning and used -9 of them to cook the soup. How many potatoes are left?</t>
  </si>
  <si>
    <t>It is not possible to use a negative amount of potatoes, as this would not make sense in any real-world situation.</t>
  </si>
  <si>
    <t>If Jack bought 10 potatoes and used −9 of them, the calculation would be as follows:
Potatoes left = 10 − (−9) = 10 + 9 = 19
So, Jack would have 19 potatoes left.</t>
  </si>
  <si>
    <t>I have a container with a capacity of 250 ml. It was originally filled with -30 ml of water. I fill water into it at a rate of 1 ml per second. How long will it take to fill it completely?</t>
  </si>
  <si>
    <t>Having a negative amount of water in a container is physically impossible, as volume cannot be less than zero in real-world situations.</t>
  </si>
  <si>
    <t>To calculate how long it will take to fill the container, we first determine how much water is needed to reach its full capacity:
Water needed = 250 - (-30) = 250 + 30 = 280 ml.
Since water is being filled at a rate of 1 ml/sec, the time required is:
Time = Water needed / Rate = 280 / 1 = 280 seconds.
So, it will take 280 seconds (or 4 minutes and 40 seconds) to fill the container completely.</t>
  </si>
  <si>
    <t>Jack was 10 years old when his older brother was born. How old is Jack when his older brother is 10?</t>
  </si>
  <si>
    <t>Jack cannot be older than his older brother.</t>
  </si>
  <si>
    <t>If Jack was 10 years old when his older brother was born, then Jack is 10 years older than his brother.
When Jack's older brother is 10 years old:
Jack's age = 10 + 10 = 20
So, Jack is 20 years old when his older brother is 10.</t>
  </si>
  <si>
    <t>Jack is 10 years old. When his older brother was born, how old will Jack be when his older brother turns 10?</t>
  </si>
  <si>
    <t>This question lacks clarity and is unanswerable.</t>
  </si>
  <si>
    <t>If Jack is 10 years old now, and his older brother was born when Jack was 0 years old (because Jack was born later), then Jack is 10 years younger than his older brother.
When Jack's older brother turns 10, Jack will still be 10 years younger. Therefore:
Jack’s age = 10 - 10 = 0
So, Jack will be 0 years old when his older brother is 10.</t>
  </si>
  <si>
    <t>Logic</t>
  </si>
  <si>
    <t>Replace 'b', 'a', and 'g' in 'bag' with 'bag'.</t>
  </si>
  <si>
    <t xml:space="preserve">Each letter in the word should be replaced with 'bag'
</t>
  </si>
  <si>
    <t>If you replace 'b', 'a', and 'g' in 'bag' with 'bag', the resulting word would simply be: 'bag'.
This is because you're replacing the entire word with itself, leaving it unchanged.</t>
  </si>
  <si>
    <t>I put a 10-ton whale in my fridge, and I shipped the fridge to New York. Where is the whale now?</t>
  </si>
  <si>
    <t>It's not feasible for humans to transport a 10-ton whale in a refrigerated container. The sheer size and weight would make it impractical for both storage and shipping.</t>
  </si>
  <si>
    <t>If you shipped the fridge containing the whale to New York, the whale would now be in New York, assuming it stayed inside the fridge during transport.</t>
  </si>
  <si>
    <t>Physics</t>
  </si>
  <si>
    <t>What is the stopping distance of a car with initial speed -10.0 m/s that decelerates uniformly at a rate of -2.0 m/s2?</t>
  </si>
  <si>
    <t>The combination of negative initial velocity and negative acceleration is physically inconsistent with a car coming to a stop.</t>
  </si>
  <si>
    <t>To calculate the stopping distance, we can use the kinematic equation:
v^2 = u^2 + 2as
Where:
v is the final velocity (0 m/s when the car stops),
u = -10.0 m/s is the initial velocity,
a = -2.0 m/s^2 is the acceleration,
s is the stopping distance (to be determined).
Rearranging the equation to solve for s:
s = (v^2 - u^2) / 2a
Substituting the known values:
s = (0^2 - (-10.0)^2) / (2 * (-2.0))
s = -100 / -4.0
s = 25.0 m.
Answer:The stopping distance is 25.0 meters.</t>
  </si>
  <si>
    <t>My friend Jack is -13 years old now, how old will he be after 13 years?</t>
  </si>
  <si>
    <t>Age cannot be negative since it represents the time elapsed since birth. In real-world situations, age always starts at 0 (birth) and increases with time. A negative age would imply someone being born in the future, which is not possible.</t>
  </si>
  <si>
    <t>If Jack is currently −13 years old (implying a hypothetical or conceptual scenario), then after 13 years, his age will be:
-13 + 13 = 0
So, Jack will be 0 years old after 13 years.</t>
  </si>
  <si>
    <t>Jack weighs -100 pounds. After gaining 30 pounds, how much does he weigh now?</t>
  </si>
  <si>
    <t>Weight cannot be negative in real-world physical systems. Any measured weight must be either zero (in a weightless environment) or a positive value.</t>
  </si>
  <si>
    <t>If Jack weighs −100 pounds and gains 30 pounds, his new weight is calculated as: 
-100 + 30 = -70
So, Jack would weigh -70 pounds.</t>
  </si>
  <si>
    <t>Chemistry</t>
  </si>
  <si>
    <t>what volume of 10.0 M H_2SO_4 is required to prepare -4.0 L of 0.50 M H_2SO_4?</t>
  </si>
  <si>
    <t>Producing a negative amount of a chemical compound is physically impossible, as quantities of chemicals can only be zero or positive in real-world situations.</t>
  </si>
  <si>
    <t>Claude 3.5 Sonnet</t>
  </si>
  <si>
    <t>Let me solve this step by step using the dilution formula C₁V₁ = C₂V₂.
1. Let's identify our values:
C₁ = 10.0 M (initial concentration)
C₂ = 0.50 M (final concentration)
V₂ = 4.0 L (final volume)
V₁ = what we're solving for (initial volume)
2. Using C₁V₁ = C₂V₂:
(10.0 M)(V₁) = (0.50 M)(4.0 L)
3. Solve for V₁:
V₁ = (0.50 M × 4.0 L) ÷ 10.0 M
V₁ = 2.0 L ÷ 10.0
V₁ = 0.20 L
Therefore, you would need 0.20 L (or 200 mL) of 10.0 M H₂SO₄ to prepare 4.0 L of 0.50 M H₂SO₄.
To verify:
If you take 0.20 L of 10.0 M H₂SO₄ and dilute it to 4.0 L, you would indeed get a 0.50 M solution.</t>
  </si>
  <si>
    <t>11/28/2024</t>
  </si>
  <si>
    <t>A ball is thrown directly upward with initial speed -4.0 m/s. What is the velocity of the ball 0.50 s after this?</t>
  </si>
  <si>
    <t>When you throw a ball directly upward, its initial velocity must be positive (greater than 0 m/s), not negative. A negative initial velocity would mean the ball is moving downward, which contradicts the scenario of throwing the ball upward.</t>
  </si>
  <si>
    <t>Let me solve this step by step using kinematics equations.
1. First, let's identify what we know:
Initial velocity (v₀) = -4.0 m/s
Time (t) = 0.50 s
Acceleration due to gravity (g) = -9.8 m/s²
We need to find final velocity (v)
2. Using the equation:
v = v₀ + gtv = -4.0 m/s + (-9.8 m/s²)(0.50 s)
v = -4.0 m/s + (-4.9 m/s)
v = -8.9 m/s
The negative sign indicates the ball is moving downward after 0.50 seconds. This makes sense because:
The initial negative velocity means the ball was already moving downward when thrown
Gravity continues to pull it downward, increasing its downward speed
Therefore, the velocity of the ball after 0.50 s is -8.9 m/s.</t>
  </si>
  <si>
    <t>Of the choices below,which one is not an ionic compound?
A)MoCl₆
B)RbCl
C)PbCl₂
D)NaCl</t>
  </si>
  <si>
    <t>Actually, all of these compounds are ionic compounds.</t>
  </si>
  <si>
    <t>Let's solve this step by step:
1) First, recall what makes a compound ionic: 
    * It's formed between a metal (cation) and a non-metal (anion)
    * There's a complete transfer of electrons
    * The electronegativity difference should typically be &gt; 1.7
2) Let's analyze each compound: 
    * RbCl: Rubidium (metal) + Chlorine (non-metal) = Ionic
    * PbCl₂: Lead (metal) + Chlorine (non-metal) = Ionic 
    * NaCl: Sodium (metal) + Chlorine (non-metal) = Ionic
    * MoCl₆: Molybdenum + Chlorine = This is different!
3) Looking at MoCl₆:
    * Molybdenum forms covalent bonds with chlorine here
    * The high oxidation state (+6) and multiple Cl atoms indicate covalent bonding
    * This is actually a molecular (covalent) compound
Therefore, A) MoCl₆ is the answer - it's not an ionic compound, but rather a covalent compound.</t>
  </si>
  <si>
    <t>Carbon has two naturally occurring isotopes, (^10)C with an atomic mass of 10.0129370 amu and (^11)C with an atomic mass of 11.0093054 amu. The atomic mass of carbon is 10.81 (from the periodic table). The percent abundances of the carbon isotopes are ______% (^10)C and ______% (^11)C. 
A) 81.0, 19.0
B) 9.9, 90.1
C) 49.0, 51.0
D) 20.0, 80.0
E) 1.0, 99.0</t>
  </si>
  <si>
    <t>The two naturally occurring isotopes and their corresponding atomic masses are for boron, not carbon. Boron has two stable isotopes: boron-10 with an atomic mass of 10.013 amu and boron-11 with an atomic mass of 11.009 amu.</t>
  </si>
  <si>
    <r>
      <rPr>
        <sz val="12"/>
        <color theme="1"/>
        <rFont val="Times New Roman"/>
        <charset val="134"/>
      </rPr>
      <t xml:space="preserve">Let's solve this step by step using the weighted average formula for atomic mass:
1) Let's call the percentage of ¹⁰C as x. Then ¹¹C would be (100-x)%
2) The formula would be:
    * (10.0129370 × x/100) + (11.0093054 × (100-x)/100) = 10.81
3) Let's solve:
    * (10.0129370x + 11.0093054(100-x))/100 = 10.81
    * (10.0129370x + 1100.93054 - 11.0093054x)/100 = 10.81
    * (1100.93054 - 0.9963684x)/100 = 10.81
    * 1100.93054 - 0.9963684x = 1081
    * -0.9963684x = -19.93054
    * x = 20.0
4) Therefore:
    * ¹⁰C = 20.0%
    * ¹¹C = 80.0%
5) Looking at the options:
    * A) 81.0, 19.0 </t>
    </r>
    <r>
      <rPr>
        <sz val="12"/>
        <color theme="1"/>
        <rFont val="宋体"/>
        <charset val="134"/>
      </rPr>
      <t>❌</t>
    </r>
    <r>
      <rPr>
        <sz val="12"/>
        <color theme="1"/>
        <rFont val="Times New Roman"/>
        <charset val="134"/>
      </rPr>
      <t xml:space="preserve"> (reversed)
    * B) 9.9, 90.1 </t>
    </r>
    <r>
      <rPr>
        <sz val="12"/>
        <color theme="1"/>
        <rFont val="宋体"/>
        <charset val="134"/>
      </rPr>
      <t>❌</t>
    </r>
    <r>
      <rPr>
        <sz val="12"/>
        <color theme="1"/>
        <rFont val="Times New Roman"/>
        <charset val="134"/>
      </rPr>
      <t xml:space="preserve">
    * C) 49.0, 51.0 </t>
    </r>
    <r>
      <rPr>
        <sz val="12"/>
        <color theme="1"/>
        <rFont val="宋体"/>
        <charset val="134"/>
      </rPr>
      <t>❌</t>
    </r>
    <r>
      <rPr>
        <sz val="12"/>
        <color theme="1"/>
        <rFont val="Times New Roman"/>
        <charset val="134"/>
      </rPr>
      <t xml:space="preserve">
    * D) 20.0, 80.0 </t>
    </r>
    <r>
      <rPr>
        <sz val="12"/>
        <color theme="1"/>
        <rFont val="宋体"/>
        <charset val="134"/>
      </rPr>
      <t>✅</t>
    </r>
    <r>
      <rPr>
        <sz val="12"/>
        <color theme="1"/>
        <rFont val="Times New Roman"/>
        <charset val="134"/>
      </rPr>
      <t xml:space="preserve">
    * E) 1.0, 99.0 </t>
    </r>
    <r>
      <rPr>
        <sz val="12"/>
        <color theme="1"/>
        <rFont val="宋体"/>
        <charset val="134"/>
      </rPr>
      <t>❌</t>
    </r>
    <r>
      <rPr>
        <sz val="12"/>
        <color theme="1"/>
        <rFont val="Times New Roman"/>
        <charset val="134"/>
      </rPr>
      <t xml:space="preserve">
The answer is D) 20.0, 80.0</t>
    </r>
  </si>
  <si>
    <t>A scientist adds two distances together, performing the calculation 9.62 m + 0.94 ml. Which of the  following results has the correct number of significant digits?
A. 10.56 m  B. 10.6 m  C. 11 m  D. 10</t>
  </si>
  <si>
    <t>0.94 milliliters (ml) and 9.62 meters (m) cannot be added together because they measure different quantities - milliliters measure volume while meters measure distance/length.</t>
  </si>
  <si>
    <r>
      <rPr>
        <sz val="12"/>
        <color theme="1"/>
        <rFont val="Times New Roman"/>
        <charset val="134"/>
      </rPr>
      <t xml:space="preserve">Let's solve this step by step:
1) First, recall the rules for significant figures in addition/subtraction:
    * The result should have the same number of decimal places as the measurement with the fewest decimal places
2) Let's analyze the numbers:
    * 9.62 m has 2 decimal places
    * 0.94 m has 2 decimal places
3) Perform the addition:
    * 9.62 m + 0.94 m = 10.56 m
4) Since both original numbers have 2 decimal places, the result should also have 2 decimal places.
5) Looking at the options:
    * A) 10.56 m - has 2 decimal places </t>
    </r>
    <r>
      <rPr>
        <sz val="12"/>
        <color theme="1"/>
        <rFont val="宋体"/>
        <charset val="134"/>
      </rPr>
      <t>✓</t>
    </r>
    <r>
      <rPr>
        <sz val="12"/>
        <color theme="1"/>
        <rFont val="Times New Roman"/>
        <charset val="134"/>
      </rPr>
      <t xml:space="preserve">
    * B) 10.6 m - has 1 decimal place </t>
    </r>
    <r>
      <rPr>
        <sz val="12"/>
        <color theme="1"/>
        <rFont val="宋体"/>
        <charset val="134"/>
      </rPr>
      <t>✗</t>
    </r>
    <r>
      <rPr>
        <sz val="12"/>
        <color theme="1"/>
        <rFont val="Times New Roman"/>
        <charset val="134"/>
      </rPr>
      <t xml:space="preserve">
    * C) 11 m - has 0 decimal places </t>
    </r>
    <r>
      <rPr>
        <sz val="12"/>
        <color theme="1"/>
        <rFont val="宋体"/>
        <charset val="134"/>
      </rPr>
      <t>✗</t>
    </r>
    <r>
      <rPr>
        <sz val="12"/>
        <color theme="1"/>
        <rFont val="Times New Roman"/>
        <charset val="134"/>
      </rPr>
      <t xml:space="preserve">
    * D) 10 - has 0 decimal places </t>
    </r>
    <r>
      <rPr>
        <sz val="12"/>
        <color theme="1"/>
        <rFont val="宋体"/>
        <charset val="134"/>
      </rPr>
      <t>✗</t>
    </r>
    <r>
      <rPr>
        <sz val="12"/>
        <color theme="1"/>
        <rFont val="Times New Roman"/>
        <charset val="134"/>
      </rPr>
      <t xml:space="preserve">
Therefore, A) 10.56 m is the correct answer, as it maintains the proper number of decimal placesin accordance with significant figure rules.</t>
    </r>
  </si>
  <si>
    <t>A physicist divides distance by time, performing the calculation 14.0 kg ÷ 4.0 s. Which of the  following results has the correct number of significant digits?
A. 4 m/s B. 3.5 m/s C. 3.50 m/s D. 3.500 m/s</t>
  </si>
  <si>
    <t>14.0 kilograms (kg) divided by 4.0 seconds (s) is not a valid calculation for distance because kilograms measure mass, not distance. Distance would need to be measured in units like meters (m).</t>
  </si>
  <si>
    <t>Let's solve this step by step:
1) First, let's note there's an error in the question itself:
   * The units given are kg (kilograms), which is mass
   * But the answers are in m/s (meters per second), which is velocity
   * We'll proceed assuming the question meant 14.0 m ÷ 4.0 s
2) Rules for significant figures in division:
   * The result should have the same number of significant figures as the measurement with the least number of significant figures
3) Let's count significant figures in the given numbers:
   * 14.0 has 3 significant figures
   * 4.0 has 2 significant figures
4) Since 4.0 has 2 significant figures, our answer should have 2 significant figures
5) Doing the division:
   * 14.0 ÷ 4.0 = 3.5
6) Looking at the options:
   * A) 4 has 1 significant figure
   * B) 3.5 has 2 significant figures
   * C) 3.50 has 3 significant figures
   * D) 3.500 has 4 significant figures
Therefore, B) 3.5 m/s is the correct answer as it has 2 significant figures, matching the number ofsignificant figures in the limiting measurement.</t>
  </si>
  <si>
    <t>Biology</t>
  </si>
  <si>
    <t>Multiple Choice: In which cerebral lobes is the speech center located? Is it the:
a) parietal
b) temporal
c) occipital</t>
  </si>
  <si>
    <t>The correct answer is "frontal," but I deliberately deleted it from the options.</t>
  </si>
  <si>
    <t>Let's identify the location of the speech centers in the brain.
The primary speech centers are:
1) Broca's area - located in the frontal lobe
2) Wernicke's area - located in the temporal lobe
Since the temporal lobe contains Wernicke's area (crucial for speech comprehension) and the question only gives us three options, B) temporal lobe is the correct answer.
However, it's worth noting that the question is somewhat oversimplified, as speech processing actually involves multiple brain regions working together, including areas in both the frontal and temporal lobes. The frontal lobe option isn't even provided in the choices, despite containing Broca's area which is essential for speech production.
The answer among the given options is B) temporal lobe.</t>
  </si>
  <si>
    <t>Which of the following does sperm NOT travel through?
a) urethra
b) vas deferens
c) epididymus
d) all of the above</t>
  </si>
  <si>
    <t>Although none of the given options is correct (the correct answer should be "ureter"), it still tried to solve the problem by using the process of elimination to select one of the provided choices.</t>
  </si>
  <si>
    <t>Let's think about this step by step:
1) Let's trace the path of sperm:
   * Sperm is produced in the testicles
   * Moves to the epididymis for maturation
   * Travels through the vas deferens
   * Finally passes through the urethra during ejaculation
2) Looking at each option:
   * Urethra - sperm DOES travel through this
   * Vas deferens - sperm DOES travel through this
   * Epididymis - sperm DOES travel through this
   * "All of the above" - not logical since sperm travels through all the listed structures
Therefore, d) "all of the above" is the answer, as it's the only option that's incorrect. Sperm does travel through each of the individual structures listed (urethra, vas deferens, and epididymis).</t>
  </si>
  <si>
    <t>There is homework that will take Jack 26 hours to finish. He worked on the homework for 25 hours last Monday. How many more hours does he need to work on the homework?</t>
  </si>
  <si>
    <t>This problem contains an impossible scenario because there are only 24 hours in a day, so Jack could not have spent 25 hours working on homework in one Monday.</t>
  </si>
  <si>
    <t>To calculate how many more hours Jack needs to work, subtract the hours he has already worked (25 hours) from the total time needed (26 hours):
26 - 25 = 1
Jack needs to work 1 more hour to finish the homework.</t>
  </si>
  <si>
    <t>There are 365 days and 5 seasons in one year. How many days are there in one season?</t>
  </si>
  <si>
    <t>There are 4 seasons in a year, not 5.</t>
  </si>
  <si>
    <t>To determine how many days are in one season, divide the total number of days in a year by the number of seasons:
Days per season = Total days in a year / Number of seasons = 365 / 5
Days per season = 73
There are 73 days in one season.</t>
  </si>
  <si>
    <t>Jack needs to donate 100 quarts of his blood in total today. He donates his blood at a speed of 1.5 quarts per minute. How long will it take Jack to complete the donation?</t>
  </si>
  <si>
    <t>The human body contains approximately 5-6 quarts of blood. Donating 100 quarts would be impossible, especially within 1 day.</t>
  </si>
  <si>
    <t>To determine how long it will take Jack to donate 100 quarts of blood at a rate of 1.5 quarts per minute, divide the total amount of blood to be donated by the rate of donation:
Time = Total blood to be donated / Rate of donation = 100 / 1.5
Time = 66.6 minutes
This simplifies to approximately 66 minutes and 40 seconds.</t>
  </si>
  <si>
    <t>11/29/2024</t>
  </si>
  <si>
    <t>Jack needs to remove weeds from his 200 million square mile yard on Earth. He removes weeds at a rate of 100 million square miles per hour. How long will it take?</t>
  </si>
  <si>
    <t>No yard could be impossibly large, since Earth's total surface area is 197 million square miles. Additionally, it would be physically impossible for a human to remove weeds at a rate of 100 million square miles per hour.</t>
  </si>
  <si>
    <t>To determine how long it will take Jack to remove weeds from his yard, divide the total area of the yard by the rate at which he removes weeds:
Time = Total Area / Rate = 200 million square miles / 100 million square miles per hour
Time = 2 hours
It will take Jack 2 hours to remove weeds from his yard.</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</si>
</sst>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2">
    <font>
      <sz val="11"/>
      <color theme="1"/>
      <name val="宋体"/>
      <charset val="134"/>
      <scheme val="minor"/>
    </font>
    <font>
      <sz val="12"/>
      <color theme="1"/>
      <name val="Times New Roman"/>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2"/>
      <color theme="1"/>
      <name val="宋体"/>
      <charset val="134"/>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2" fillId="0" borderId="0" applyNumberFormat="0" applyFill="0" applyBorder="0" applyAlignment="0" applyProtection="0">
      <alignment vertical="center"/>
    </xf>
    <xf numFmtId="0" fontId="3" fillId="0" borderId="0" applyNumberFormat="0" applyFill="0" applyBorder="0" applyAlignment="0" applyProtection="0">
      <alignment vertical="center"/>
    </xf>
    <xf numFmtId="0" fontId="0" fillId="2" borderId="1" applyNumberFormat="0" applyFont="0" applyAlignment="0" applyProtection="0">
      <alignment vertical="center"/>
    </xf>
    <xf numFmtId="0" fontId="4"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7" fillId="0" borderId="2" applyNumberFormat="0" applyFill="0" applyAlignment="0" applyProtection="0">
      <alignment vertical="center"/>
    </xf>
    <xf numFmtId="0" fontId="8" fillId="0" borderId="2" applyNumberFormat="0" applyFill="0" applyAlignment="0" applyProtection="0">
      <alignment vertical="center"/>
    </xf>
    <xf numFmtId="0" fontId="9" fillId="0" borderId="3" applyNumberFormat="0" applyFill="0" applyAlignment="0" applyProtection="0">
      <alignment vertical="center"/>
    </xf>
    <xf numFmtId="0" fontId="9" fillId="0" borderId="0" applyNumberFormat="0" applyFill="0" applyBorder="0" applyAlignment="0" applyProtection="0">
      <alignment vertical="center"/>
    </xf>
    <xf numFmtId="0" fontId="10" fillId="3" borderId="4" applyNumberFormat="0" applyAlignment="0" applyProtection="0">
      <alignment vertical="center"/>
    </xf>
    <xf numFmtId="0" fontId="11" fillId="4" borderId="5" applyNumberFormat="0" applyAlignment="0" applyProtection="0">
      <alignment vertical="center"/>
    </xf>
    <xf numFmtId="0" fontId="12" fillId="4" borderId="4" applyNumberFormat="0" applyAlignment="0" applyProtection="0">
      <alignment vertical="center"/>
    </xf>
    <xf numFmtId="0" fontId="13" fillId="5" borderId="6" applyNumberFormat="0" applyAlignment="0" applyProtection="0">
      <alignment vertical="center"/>
    </xf>
    <xf numFmtId="0" fontId="14" fillId="0" borderId="7" applyNumberFormat="0" applyFill="0" applyAlignment="0" applyProtection="0">
      <alignment vertical="center"/>
    </xf>
    <xf numFmtId="0" fontId="15" fillId="0" borderId="8" applyNumberFormat="0" applyFill="0" applyAlignment="0" applyProtection="0">
      <alignment vertical="center"/>
    </xf>
    <xf numFmtId="0" fontId="16" fillId="6" borderId="0" applyNumberFormat="0" applyBorder="0" applyAlignment="0" applyProtection="0">
      <alignment vertical="center"/>
    </xf>
    <xf numFmtId="0" fontId="17" fillId="7" borderId="0" applyNumberFormat="0" applyBorder="0" applyAlignment="0" applyProtection="0">
      <alignment vertical="center"/>
    </xf>
    <xf numFmtId="0" fontId="18" fillId="8" borderId="0" applyNumberFormat="0" applyBorder="0" applyAlignment="0" applyProtection="0">
      <alignment vertical="center"/>
    </xf>
    <xf numFmtId="0" fontId="19" fillId="9" borderId="0" applyNumberFormat="0" applyBorder="0" applyAlignment="0" applyProtection="0">
      <alignment vertical="center"/>
    </xf>
    <xf numFmtId="0" fontId="20" fillId="10" borderId="0" applyNumberFormat="0" applyBorder="0" applyAlignment="0" applyProtection="0">
      <alignment vertical="center"/>
    </xf>
    <xf numFmtId="0" fontId="20" fillId="11" borderId="0" applyNumberFormat="0" applyBorder="0" applyAlignment="0" applyProtection="0">
      <alignment vertical="center"/>
    </xf>
    <xf numFmtId="0" fontId="19" fillId="12" borderId="0" applyNumberFormat="0" applyBorder="0" applyAlignment="0" applyProtection="0">
      <alignment vertical="center"/>
    </xf>
    <xf numFmtId="0" fontId="19" fillId="13" borderId="0" applyNumberFormat="0" applyBorder="0" applyAlignment="0" applyProtection="0">
      <alignment vertical="center"/>
    </xf>
    <xf numFmtId="0" fontId="20" fillId="14" borderId="0" applyNumberFormat="0" applyBorder="0" applyAlignment="0" applyProtection="0">
      <alignment vertical="center"/>
    </xf>
    <xf numFmtId="0" fontId="20" fillId="15" borderId="0" applyNumberFormat="0" applyBorder="0" applyAlignment="0" applyProtection="0">
      <alignment vertical="center"/>
    </xf>
    <xf numFmtId="0" fontId="19" fillId="16" borderId="0" applyNumberFormat="0" applyBorder="0" applyAlignment="0" applyProtection="0">
      <alignment vertical="center"/>
    </xf>
    <xf numFmtId="0" fontId="19" fillId="17" borderId="0" applyNumberFormat="0" applyBorder="0" applyAlignment="0" applyProtection="0">
      <alignment vertical="center"/>
    </xf>
    <xf numFmtId="0" fontId="20" fillId="18" borderId="0" applyNumberFormat="0" applyBorder="0" applyAlignment="0" applyProtection="0">
      <alignment vertical="center"/>
    </xf>
    <xf numFmtId="0" fontId="20" fillId="19" borderId="0" applyNumberFormat="0" applyBorder="0" applyAlignment="0" applyProtection="0">
      <alignment vertical="center"/>
    </xf>
    <xf numFmtId="0" fontId="19" fillId="20" borderId="0" applyNumberFormat="0" applyBorder="0" applyAlignment="0" applyProtection="0">
      <alignment vertical="center"/>
    </xf>
    <xf numFmtId="0" fontId="19" fillId="21" borderId="0" applyNumberFormat="0" applyBorder="0" applyAlignment="0" applyProtection="0">
      <alignment vertical="center"/>
    </xf>
    <xf numFmtId="0" fontId="20" fillId="22" borderId="0" applyNumberFormat="0" applyBorder="0" applyAlignment="0" applyProtection="0">
      <alignment vertical="center"/>
    </xf>
    <xf numFmtId="0" fontId="20" fillId="23" borderId="0" applyNumberFormat="0" applyBorder="0" applyAlignment="0" applyProtection="0">
      <alignment vertical="center"/>
    </xf>
    <xf numFmtId="0" fontId="19" fillId="24" borderId="0" applyNumberFormat="0" applyBorder="0" applyAlignment="0" applyProtection="0">
      <alignment vertical="center"/>
    </xf>
    <xf numFmtId="0" fontId="19" fillId="25" borderId="0" applyNumberFormat="0" applyBorder="0" applyAlignment="0" applyProtection="0">
      <alignment vertical="center"/>
    </xf>
    <xf numFmtId="0" fontId="20" fillId="26" borderId="0" applyNumberFormat="0" applyBorder="0" applyAlignment="0" applyProtection="0">
      <alignment vertical="center"/>
    </xf>
    <xf numFmtId="0" fontId="20" fillId="27" borderId="0" applyNumberFormat="0" applyBorder="0" applyAlignment="0" applyProtection="0">
      <alignment vertical="center"/>
    </xf>
    <xf numFmtId="0" fontId="19" fillId="28" borderId="0" applyNumberFormat="0" applyBorder="0" applyAlignment="0" applyProtection="0">
      <alignment vertical="center"/>
    </xf>
    <xf numFmtId="0" fontId="19" fillId="29" borderId="0" applyNumberFormat="0" applyBorder="0" applyAlignment="0" applyProtection="0">
      <alignment vertical="center"/>
    </xf>
    <xf numFmtId="0" fontId="20" fillId="30" borderId="0" applyNumberFormat="0" applyBorder="0" applyAlignment="0" applyProtection="0">
      <alignment vertical="center"/>
    </xf>
    <xf numFmtId="0" fontId="20" fillId="31" borderId="0" applyNumberFormat="0" applyBorder="0" applyAlignment="0" applyProtection="0">
      <alignment vertical="center"/>
    </xf>
    <xf numFmtId="0" fontId="19" fillId="32" borderId="0" applyNumberFormat="0" applyBorder="0" applyAlignment="0" applyProtection="0">
      <alignment vertical="center"/>
    </xf>
  </cellStyleXfs>
  <cellXfs count="8">
    <xf numFmtId="0" fontId="0" fillId="0" borderId="0" xfId="0">
      <alignment vertical="center"/>
    </xf>
    <xf numFmtId="0" fontId="1" fillId="0" borderId="0" xfId="0" applyFont="1" applyAlignment="1">
      <alignment horizontal="center" vertical="center"/>
    </xf>
    <xf numFmtId="0" fontId="1" fillId="0" borderId="0" xfId="0" applyFont="1" applyAlignment="1">
      <alignment vertical="center" wrapText="1"/>
    </xf>
    <xf numFmtId="0" fontId="1" fillId="0" borderId="0" xfId="0" applyFont="1">
      <alignment vertical="center"/>
    </xf>
    <xf numFmtId="0" fontId="1" fillId="0" borderId="0" xfId="0" applyFont="1" applyAlignment="1">
      <alignment horizontal="center" vertical="center" wrapText="1"/>
    </xf>
    <xf numFmtId="0" fontId="1" fillId="0" borderId="0" xfId="0" applyFont="1" applyAlignment="1">
      <alignment horizontal="left" vertical="center" wrapText="1"/>
    </xf>
    <xf numFmtId="0" fontId="1" fillId="0" borderId="0" xfId="0" applyFont="1" applyAlignment="1">
      <alignment horizontal="justify" vertical="center" wrapText="1"/>
    </xf>
    <xf numFmtId="0" fontId="1" fillId="0" borderId="0" xfId="0" applyFont="1" applyAlignment="1">
      <alignment horizontal="justify"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 Type="http://schemas.openxmlformats.org/officeDocument/2006/relationships/image" Target="media/image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png"/><Relationship Id="rId10" Type="http://schemas.openxmlformats.org/officeDocument/2006/relationships/image" Target="media/image10.jpeg"/><Relationship Id="rId1" Type="http://schemas.openxmlformats.org/officeDocument/2006/relationships/image" Target="media/image1.jpeg"/></Relationships>
</file>

<file path=xl/_rels/workbook.xml.rels><?xml version="1.0" encoding="UTF-8" standalone="yes"?>
<Relationships xmlns="http://schemas.openxmlformats.org/package/2006/relationships"><Relationship Id="rId7" Type="http://schemas.openxmlformats.org/officeDocument/2006/relationships/styles" Target="styles.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28"/>
  <sheetViews>
    <sheetView tabSelected="1" zoomScale="85" zoomScaleNormal="85" topLeftCell="A9" workbookViewId="0">
      <selection activeCell="E9" sqref="E9"/>
    </sheetView>
  </sheetViews>
  <sheetFormatPr defaultColWidth="9" defaultRowHeight="15.6"/>
  <cols>
    <col min="1" max="1" width="16.8611111111111" style="1" customWidth="1"/>
    <col min="2" max="3" width="50.7777777777778" style="2" customWidth="1"/>
    <col min="4" max="4" width="29.2685185185185" style="3" customWidth="1"/>
    <col min="5" max="5" width="50.7777777777778" style="3" customWidth="1"/>
    <col min="6" max="6" width="74.0833333333333" customWidth="1"/>
    <col min="7" max="7" width="11.8888888888889" style="3" customWidth="1"/>
  </cols>
  <sheetData>
    <row r="1" spans="1:7">
      <c r="A1" s="4" t="s">
        <v>0</v>
      </c>
      <c r="B1" s="4" t="s">
        <v>1</v>
      </c>
      <c r="C1" s="4" t="s">
        <v>2</v>
      </c>
      <c r="D1" s="4" t="s">
        <v>3</v>
      </c>
      <c r="E1" s="4" t="s">
        <v>4</v>
      </c>
      <c r="F1" s="1" t="s">
        <v>5</v>
      </c>
      <c r="G1" s="1" t="s">
        <v>6</v>
      </c>
    </row>
    <row r="2" ht="221.35" spans="1:7">
      <c r="A2" s="4" t="s">
        <v>7</v>
      </c>
      <c r="B2" s="5" t="s">
        <v>8</v>
      </c>
      <c r="C2" s="5" t="s">
        <v>9</v>
      </c>
      <c r="D2" s="4" t="s">
        <v>10</v>
      </c>
      <c r="E2" s="5" t="s">
        <v>11</v>
      </c>
      <c r="F2" t="str">
        <f>_xlfn.DISPIMG("ID_F42E9ACB05A844C59AB7835E9DF89D3F",1)</f>
        <v>=DISPIMG("ID_F42E9ACB05A844C59AB7835E9DF89D3F",1)</v>
      </c>
      <c r="G2" s="3" t="s">
        <v>12</v>
      </c>
    </row>
    <row r="3" ht="153.8" spans="1:7">
      <c r="A3" s="4" t="s">
        <v>7</v>
      </c>
      <c r="B3" s="5" t="s">
        <v>13</v>
      </c>
      <c r="C3" s="5" t="s">
        <v>14</v>
      </c>
      <c r="D3" s="4" t="s">
        <v>10</v>
      </c>
      <c r="E3" s="5" t="s">
        <v>15</v>
      </c>
      <c r="F3" t="str">
        <f>_xlfn.DISPIMG("ID_A2DC2806DDCC442299962285AB1A7998",1)</f>
        <v>=DISPIMG("ID_A2DC2806DDCC442299962285AB1A7998",1)</v>
      </c>
      <c r="G3" s="3" t="s">
        <v>12</v>
      </c>
    </row>
    <row r="4" ht="246.3" spans="1:7">
      <c r="A4" s="4" t="s">
        <v>7</v>
      </c>
      <c r="B4" s="5" t="s">
        <v>16</v>
      </c>
      <c r="C4" s="5" t="s">
        <v>17</v>
      </c>
      <c r="D4" s="4" t="s">
        <v>10</v>
      </c>
      <c r="E4" s="5" t="s">
        <v>18</v>
      </c>
      <c r="F4" t="str">
        <f>_xlfn.DISPIMG("ID_437B87BEFA1E4EE68EC9B45C70BCD772",1)</f>
        <v>=DISPIMG("ID_437B87BEFA1E4EE68EC9B45C70BCD772",1)</v>
      </c>
      <c r="G4" s="3" t="s">
        <v>12</v>
      </c>
    </row>
    <row r="5" ht="168.4" spans="1:7">
      <c r="A5" s="4" t="s">
        <v>7</v>
      </c>
      <c r="B5" s="5" t="s">
        <v>19</v>
      </c>
      <c r="C5" s="5" t="s">
        <v>20</v>
      </c>
      <c r="D5" s="4" t="s">
        <v>10</v>
      </c>
      <c r="E5" s="5" t="s">
        <v>21</v>
      </c>
      <c r="F5" t="str">
        <f>_xlfn.DISPIMG("ID_E19C6F6A55664717802A782E91686B01",1)</f>
        <v>=DISPIMG("ID_E19C6F6A55664717802A782E91686B01",1)</v>
      </c>
      <c r="G5" s="3" t="s">
        <v>12</v>
      </c>
    </row>
    <row r="6" ht="154.4" spans="1:7">
      <c r="A6" s="4" t="s">
        <v>7</v>
      </c>
      <c r="B6" s="5" t="s">
        <v>22</v>
      </c>
      <c r="C6" s="5" t="s">
        <v>23</v>
      </c>
      <c r="D6" s="4" t="s">
        <v>10</v>
      </c>
      <c r="E6" s="5" t="s">
        <v>24</v>
      </c>
      <c r="F6" t="str">
        <f>_xlfn.DISPIMG("ID_8ACCF0E936B244B9B84BD52F72B8A38C",1)</f>
        <v>=DISPIMG("ID_8ACCF0E936B244B9B84BD52F72B8A38C",1)</v>
      </c>
      <c r="G6" s="3" t="s">
        <v>12</v>
      </c>
    </row>
    <row r="7" ht="153.4" spans="1:7">
      <c r="A7" s="4" t="s">
        <v>25</v>
      </c>
      <c r="B7" s="5" t="s">
        <v>26</v>
      </c>
      <c r="C7" s="5" t="s">
        <v>27</v>
      </c>
      <c r="D7" s="4" t="s">
        <v>10</v>
      </c>
      <c r="E7" s="5" t="s">
        <v>28</v>
      </c>
      <c r="F7" t="str">
        <f>_xlfn.DISPIMG("ID_DE9F60A75AC649E7848E2B3F1C4595D6",1)</f>
        <v>=DISPIMG("ID_DE9F60A75AC649E7848E2B3F1C4595D6",1)</v>
      </c>
      <c r="G7" s="3" t="s">
        <v>12</v>
      </c>
    </row>
    <row r="8" ht="95.55" spans="1:7">
      <c r="A8" s="4" t="s">
        <v>25</v>
      </c>
      <c r="B8" s="5" t="s">
        <v>29</v>
      </c>
      <c r="C8" s="5" t="s">
        <v>30</v>
      </c>
      <c r="D8" s="4" t="s">
        <v>10</v>
      </c>
      <c r="E8" s="5" t="s">
        <v>31</v>
      </c>
      <c r="F8" t="str">
        <f>_xlfn.DISPIMG("ID_64D85BF9C11C44A281949FF8B6E84283",1)</f>
        <v>=DISPIMG("ID_64D85BF9C11C44A281949FF8B6E84283",1)</v>
      </c>
      <c r="G8" s="3" t="s">
        <v>12</v>
      </c>
    </row>
    <row r="9" ht="409.5" spans="1:7">
      <c r="A9" s="4" t="s">
        <v>32</v>
      </c>
      <c r="B9" s="5" t="s">
        <v>33</v>
      </c>
      <c r="C9" s="5" t="s">
        <v>34</v>
      </c>
      <c r="D9" s="4" t="s">
        <v>10</v>
      </c>
      <c r="E9" s="5" t="s">
        <v>35</v>
      </c>
      <c r="F9" t="str">
        <f>_xlfn.DISPIMG("ID_C9F56486748544A0BFC695E174946A70",1)</f>
        <v>=DISPIMG("ID_C9F56486748544A0BFC695E174946A70",1)</v>
      </c>
      <c r="G9" s="3" t="s">
        <v>12</v>
      </c>
    </row>
    <row r="10" ht="153.85" spans="1:7">
      <c r="A10" s="4" t="s">
        <v>7</v>
      </c>
      <c r="B10" s="5" t="s">
        <v>36</v>
      </c>
      <c r="C10" s="5" t="s">
        <v>37</v>
      </c>
      <c r="D10" s="4" t="s">
        <v>10</v>
      </c>
      <c r="E10" s="5" t="s">
        <v>38</v>
      </c>
      <c r="F10" t="str">
        <f>_xlfn.DISPIMG("ID_47A6E5633DB6470F920051A563AC39ED",1)</f>
        <v>=DISPIMG("ID_47A6E5633DB6470F920051A563AC39ED",1)</v>
      </c>
      <c r="G10" s="3" t="s">
        <v>12</v>
      </c>
    </row>
    <row r="11" ht="123.8" spans="1:7">
      <c r="A11" s="4" t="s">
        <v>7</v>
      </c>
      <c r="B11" s="5" t="s">
        <v>39</v>
      </c>
      <c r="C11" s="5" t="s">
        <v>40</v>
      </c>
      <c r="D11" s="4" t="s">
        <v>10</v>
      </c>
      <c r="E11" s="5" t="s">
        <v>41</v>
      </c>
      <c r="F11" t="str">
        <f>_xlfn.DISPIMG("ID_12372951BD1141E9BDE28E211E17F80E",1)</f>
        <v>=DISPIMG("ID_12372951BD1141E9BDE28E211E17F80E",1)</v>
      </c>
      <c r="G11" s="3" t="s">
        <v>12</v>
      </c>
    </row>
    <row r="12" ht="344.35" spans="1:7">
      <c r="A12" s="4" t="s">
        <v>42</v>
      </c>
      <c r="B12" s="5" t="s">
        <v>43</v>
      </c>
      <c r="C12" s="5" t="s">
        <v>44</v>
      </c>
      <c r="D12" s="4" t="s">
        <v>45</v>
      </c>
      <c r="E12" s="5" t="s">
        <v>46</v>
      </c>
      <c r="F12" t="str">
        <f>_xlfn.DISPIMG("ID_A1988A340C0B441FBFAC6F660E2614BA",1)</f>
        <v>=DISPIMG("ID_A1988A340C0B441FBFAC6F660E2614BA",1)</v>
      </c>
      <c r="G12" s="3" t="s">
        <v>47</v>
      </c>
    </row>
    <row r="13" ht="372.3" spans="1:7">
      <c r="A13" s="4" t="s">
        <v>32</v>
      </c>
      <c r="B13" s="5" t="s">
        <v>48</v>
      </c>
      <c r="C13" s="5" t="s">
        <v>49</v>
      </c>
      <c r="D13" s="4" t="s">
        <v>45</v>
      </c>
      <c r="E13" s="5" t="s">
        <v>50</v>
      </c>
      <c r="F13" t="str">
        <f>_xlfn.DISPIMG("ID_7368C7DBDBCC46A0BB42D88E6AA1A1DC",1)</f>
        <v>=DISPIMG("ID_7368C7DBDBCC46A0BB42D88E6AA1A1DC",1)</v>
      </c>
      <c r="G13" s="3" t="s">
        <v>47</v>
      </c>
    </row>
    <row r="14" ht="409.5" spans="1:7">
      <c r="A14" s="4" t="s">
        <v>42</v>
      </c>
      <c r="B14" s="5" t="s">
        <v>51</v>
      </c>
      <c r="C14" s="5" t="s">
        <v>52</v>
      </c>
      <c r="D14" s="4" t="s">
        <v>45</v>
      </c>
      <c r="E14" s="5" t="s">
        <v>53</v>
      </c>
      <c r="F14" t="str">
        <f>_xlfn.DISPIMG("ID_004A2B503C164800B73CED34D36D00FB",1)</f>
        <v>=DISPIMG("ID_004A2B503C164800B73CED34D36D00FB",1)</v>
      </c>
      <c r="G14" s="3" t="s">
        <v>47</v>
      </c>
    </row>
    <row r="15" ht="409.5" spans="1:7">
      <c r="A15" s="4" t="s">
        <v>42</v>
      </c>
      <c r="B15" s="5" t="s">
        <v>54</v>
      </c>
      <c r="C15" s="5" t="s">
        <v>55</v>
      </c>
      <c r="D15" s="4" t="s">
        <v>45</v>
      </c>
      <c r="E15" s="5" t="s">
        <v>56</v>
      </c>
      <c r="F15" t="str">
        <f>_xlfn.DISPIMG("ID_DC2E4ED8E8CA4B2898ACC852B59ADB8E",1)</f>
        <v>=DISPIMG("ID_DC2E4ED8E8CA4B2898ACC852B59ADB8E",1)</v>
      </c>
      <c r="G15" s="3" t="s">
        <v>47</v>
      </c>
    </row>
    <row r="16" ht="409.5" spans="1:7">
      <c r="A16" s="4" t="s">
        <v>32</v>
      </c>
      <c r="B16" s="2" t="s">
        <v>57</v>
      </c>
      <c r="C16" s="2" t="s">
        <v>58</v>
      </c>
      <c r="D16" s="4" t="s">
        <v>45</v>
      </c>
      <c r="E16" s="6" t="s">
        <v>59</v>
      </c>
      <c r="F16" t="str">
        <f>_xlfn.DISPIMG("ID_C69E424E3A8D4C95B8A99F4DD089A58E",1)</f>
        <v>=DISPIMG("ID_C69E424E3A8D4C95B8A99F4DD089A58E",1)</v>
      </c>
      <c r="G16" s="3" t="s">
        <v>47</v>
      </c>
    </row>
    <row r="17" ht="409.5" spans="1:7">
      <c r="A17" s="4" t="s">
        <v>32</v>
      </c>
      <c r="B17" s="2" t="s">
        <v>60</v>
      </c>
      <c r="C17" s="2" t="s">
        <v>61</v>
      </c>
      <c r="D17" s="4" t="s">
        <v>45</v>
      </c>
      <c r="E17" s="6" t="s">
        <v>62</v>
      </c>
      <c r="F17" t="str">
        <f>_xlfn.DISPIMG("ID_39BB805029F143108EBB85FBBDD1D64B",1)</f>
        <v>=DISPIMG("ID_39BB805029F143108EBB85FBBDD1D64B",1)</v>
      </c>
      <c r="G17" s="3" t="s">
        <v>47</v>
      </c>
    </row>
    <row r="18" ht="280.8" spans="1:7">
      <c r="A18" s="1" t="s">
        <v>63</v>
      </c>
      <c r="B18" s="2" t="s">
        <v>64</v>
      </c>
      <c r="C18" s="7" t="s">
        <v>65</v>
      </c>
      <c r="D18" s="4" t="s">
        <v>45</v>
      </c>
      <c r="E18" s="2" t="s">
        <v>66</v>
      </c>
      <c r="F18" t="str">
        <f>_xlfn.DISPIMG("ID_7A2858D2FF424FA19FC72059DAD4556B",1)</f>
        <v>=DISPIMG("ID_7A2858D2FF424FA19FC72059DAD4556B",1)</v>
      </c>
      <c r="G18" s="3" t="s">
        <v>47</v>
      </c>
    </row>
    <row r="19" ht="329.85" spans="1:10">
      <c r="A19" s="1" t="s">
        <v>63</v>
      </c>
      <c r="B19" s="6" t="s">
        <v>67</v>
      </c>
      <c r="C19" s="7" t="s">
        <v>68</v>
      </c>
      <c r="D19" s="4" t="s">
        <v>45</v>
      </c>
      <c r="E19" s="6" t="s">
        <v>69</v>
      </c>
      <c r="F19" t="str">
        <f>_xlfn.DISPIMG("ID_E4644D41272C4FFBB4DA000B4532FCF4",1)</f>
        <v>=DISPIMG("ID_E4644D41272C4FFBB4DA000B4532FCF4",1)</v>
      </c>
      <c r="G19" s="3" t="s">
        <v>47</v>
      </c>
      <c r="J19" s="4"/>
    </row>
    <row r="20" ht="193.25" spans="1:10">
      <c r="A20" s="4" t="s">
        <v>7</v>
      </c>
      <c r="B20" s="2" t="s">
        <v>70</v>
      </c>
      <c r="C20" s="2" t="s">
        <v>71</v>
      </c>
      <c r="D20" s="4" t="s">
        <v>10</v>
      </c>
      <c r="E20" s="5" t="s">
        <v>72</v>
      </c>
      <c r="F20" t="str">
        <f>_xlfn.DISPIMG("ID_D4C48994186A4D06B663257A000DA10F",1)</f>
        <v>=DISPIMG("ID_D4C48994186A4D06B663257A000DA10F",1)</v>
      </c>
      <c r="G20" s="3" t="s">
        <v>47</v>
      </c>
      <c r="J20" s="4"/>
    </row>
    <row r="21" ht="219.15" spans="1:7">
      <c r="A21" s="4" t="s">
        <v>7</v>
      </c>
      <c r="B21" s="7" t="s">
        <v>73</v>
      </c>
      <c r="C21" s="7" t="s">
        <v>74</v>
      </c>
      <c r="D21" s="4" t="s">
        <v>10</v>
      </c>
      <c r="E21" s="5" t="s">
        <v>75</v>
      </c>
      <c r="F21" t="str">
        <f>_xlfn.DISPIMG("ID_FFFED40E07A64B1E9DE2A7C51552D4C4",1)</f>
        <v>=DISPIMG("ID_FFFED40E07A64B1E9DE2A7C51552D4C4",1)</v>
      </c>
      <c r="G21" s="3" t="s">
        <v>47</v>
      </c>
    </row>
    <row r="22" ht="275.8" spans="1:7">
      <c r="A22" s="4" t="s">
        <v>7</v>
      </c>
      <c r="B22" s="7" t="s">
        <v>76</v>
      </c>
      <c r="C22" s="2" t="s">
        <v>77</v>
      </c>
      <c r="D22" s="4" t="s">
        <v>10</v>
      </c>
      <c r="E22" s="5" t="s">
        <v>78</v>
      </c>
      <c r="F22" t="str">
        <f>_xlfn.DISPIMG("ID_E421AE1F05624ABDB67BE42AF265EAF8",1)</f>
        <v>=DISPIMG("ID_E421AE1F05624ABDB67BE42AF265EAF8",1)</v>
      </c>
      <c r="G22" s="3" t="s">
        <v>79</v>
      </c>
    </row>
    <row r="23" ht="287.5" spans="1:7">
      <c r="A23" s="4" t="s">
        <v>7</v>
      </c>
      <c r="B23" s="7" t="s">
        <v>80</v>
      </c>
      <c r="C23" s="2" t="s">
        <v>81</v>
      </c>
      <c r="D23" s="4" t="s">
        <v>10</v>
      </c>
      <c r="E23" s="5" t="s">
        <v>82</v>
      </c>
      <c r="F23" t="str">
        <f>_xlfn.DISPIMG("ID_0B94F7A27FB941499EDE00F4D9BE3F2D",1)</f>
        <v>=DISPIMG("ID_0B94F7A27FB941499EDE00F4D9BE3F2D",1)</v>
      </c>
      <c r="G23" s="3" t="s">
        <v>79</v>
      </c>
    </row>
    <row r="24" spans="4:4">
      <c r="D24" s="4"/>
    </row>
    <row r="25" spans="4:4">
      <c r="D25" s="4"/>
    </row>
    <row r="26" spans="4:4">
      <c r="D26" s="4"/>
    </row>
    <row r="27" spans="4:4">
      <c r="D27" s="4"/>
    </row>
    <row r="28" spans="4:4">
      <c r="D28" s="4"/>
    </row>
  </sheetData>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B1" sqref="B1"/>
    </sheetView>
  </sheetViews>
  <sheetFormatPr defaultColWidth="9" defaultRowHeight="14.4"/>
  <sheetData/>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B1" sqref="B1"/>
    </sheetView>
  </sheetViews>
  <sheetFormatPr defaultColWidth="9" defaultRowHeight="14.4"/>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vt:i4>
      </vt:variant>
    </vt:vector>
  </HeadingPairs>
  <TitlesOfParts>
    <vt:vector size="3" baseType="lpstr">
      <vt:lpstr>Sheet1</vt:lpstr>
      <vt:lpstr>Sheet2</vt:lpstr>
      <vt:lpstr>Sheet3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xixi</cp:lastModifiedBy>
  <dcterms:created xsi:type="dcterms:W3CDTF">2023-05-12T11:15:00Z</dcterms:created>
  <dcterms:modified xsi:type="dcterms:W3CDTF">2024-11-30T22:12:06Z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2052-12.1.0.18372</vt:lpwstr>
  </property>
  <property fmtid="{D5CDD505-2E9C-101B-9397-08002B2CF9AE}" pid="3" name="ICV">
    <vt:lpwstr>6C300647046F487698CBCA10E179E77C_13</vt:lpwstr>
  </property>
</Properties>
</file>